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Ried\Schulen\ausserschulische Betreuung\Berechnungen 2022 2023\"/>
    </mc:Choice>
  </mc:AlternateContent>
  <bookViews>
    <workbookView xWindow="-120" yWindow="-120" windowWidth="29040" windowHeight="15840"/>
  </bookViews>
  <sheets>
    <sheet name="Calcul du tarif" sheetId="7" r:id="rId1"/>
    <sheet name="Feuil1" sheetId="17" state="hidden" r:id="rId2"/>
  </sheets>
  <definedNames>
    <definedName name="_xlnm.Print_Area" localSheetId="0">'Calcul du tarif'!$A$1:$F$33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2" i="7" l="1"/>
  <c r="E11" i="7"/>
  <c r="F22" i="7" l="1"/>
  <c r="E3" i="17"/>
  <c r="F3" i="17"/>
  <c r="E4" i="17"/>
  <c r="F4" i="17"/>
  <c r="E5" i="17"/>
  <c r="F5" i="17"/>
  <c r="E6" i="17"/>
  <c r="F6" i="17"/>
  <c r="E7" i="17"/>
  <c r="F7" i="17"/>
  <c r="E8" i="17"/>
  <c r="F8" i="17"/>
  <c r="E9" i="17"/>
  <c r="F9" i="17"/>
  <c r="E10" i="17"/>
  <c r="F10" i="17"/>
  <c r="E11" i="17"/>
  <c r="F11" i="17"/>
  <c r="E12" i="17"/>
  <c r="F12" i="17"/>
  <c r="E13" i="17"/>
  <c r="F13" i="17"/>
  <c r="E14" i="17"/>
  <c r="F14" i="17"/>
  <c r="E15" i="17"/>
  <c r="F15" i="17"/>
  <c r="F2" i="17"/>
  <c r="E2" i="17"/>
  <c r="F14" i="7" l="1"/>
  <c r="F24" i="7" l="1"/>
  <c r="F30" i="7" l="1"/>
  <c r="F28" i="7" l="1"/>
  <c r="F27" i="7"/>
  <c r="F21" i="7"/>
  <c r="F20" i="7"/>
  <c r="F19" i="7"/>
  <c r="F18" i="7"/>
  <c r="F16" i="7"/>
  <c r="F32" i="7" l="1"/>
  <c r="F31" i="7"/>
</calcChain>
</file>

<file path=xl/sharedStrings.xml><?xml version="1.0" encoding="utf-8"?>
<sst xmlns="http://schemas.openxmlformats.org/spreadsheetml/2006/main" count="52" uniqueCount="48">
  <si>
    <t>RDETLimInf</t>
  </si>
  <si>
    <t>RDetLimSup</t>
  </si>
  <si>
    <t>TarifEEAT_2</t>
  </si>
  <si>
    <t>TarifEPAT_2</t>
  </si>
  <si>
    <t>FritaxEEAT_2</t>
  </si>
  <si>
    <t>FritaxEPAT_2</t>
  </si>
  <si>
    <t>Familie:</t>
  </si>
  <si>
    <t>Alleinerziehende oder Verheiratete Eltern</t>
  </si>
  <si>
    <t>Eltern im Konkubinat</t>
  </si>
  <si>
    <t xml:space="preserve">Wenn Sie anstatt der Veranlagungsanzeige die Steuererklärung benutzen tragen Sie hier bitte eine 1 ein. </t>
  </si>
  <si>
    <r>
      <t xml:space="preserve">Erwerbstätige Personen / Rentenbezüger
</t>
    </r>
    <r>
      <rPr>
        <b/>
        <sz val="9"/>
        <rFont val="Calibri"/>
        <family val="2"/>
        <scheme val="minor"/>
      </rPr>
      <t xml:space="preserve">Kontaktieren Sie das Sekretariat der FEB, falls Sie einer selbständigen Aktivität nachgehen. </t>
    </r>
  </si>
  <si>
    <t>1. Veranlagungsanzeige</t>
  </si>
  <si>
    <t>2. Veranlagungsanzeige</t>
  </si>
  <si>
    <t>Beträge, welche bei der Feststellung des Tarifs  berücksichtig werden</t>
  </si>
  <si>
    <t>Ziffer 4.115</t>
  </si>
  <si>
    <t>Einkommen netto</t>
  </si>
  <si>
    <t>Ziffer 4.910</t>
  </si>
  <si>
    <t>Ziffer 4.120</t>
  </si>
  <si>
    <t>Ziffer 4.130</t>
  </si>
  <si>
    <t>Ziffer 4.110</t>
  </si>
  <si>
    <t>Ziffer 4.140</t>
  </si>
  <si>
    <t>Ziffer 4.210</t>
  </si>
  <si>
    <t>Ziffer 4.310</t>
  </si>
  <si>
    <t xml:space="preserve">Fügen Sie folgende Ziffern hinzu: </t>
  </si>
  <si>
    <t>(nur positive Beträge)</t>
  </si>
  <si>
    <t>Personen mit Quellensteuer</t>
  </si>
  <si>
    <t>Steuerbares Einkommen (brutto)</t>
  </si>
  <si>
    <t>80% werden berücksichtigt</t>
  </si>
  <si>
    <t>Steuerbares Vermögen</t>
  </si>
  <si>
    <t>Steuerbares Vermögen
(1/20 sind 5%)</t>
  </si>
  <si>
    <t>Unfallversicherung und Krankenkasse</t>
  </si>
  <si>
    <t>Prämienvergünstigung</t>
  </si>
  <si>
    <t xml:space="preserve">Andere Prämien und Beitragszahlungen </t>
  </si>
  <si>
    <t>Prämien Vorsorge 3a</t>
  </si>
  <si>
    <t>2. Säule, Pensionskasse</t>
  </si>
  <si>
    <t>Private Schulden
(wenn mehr als CHF 30'000.00)</t>
  </si>
  <si>
    <t>"Steuerbares Vermögen" (¹ Einkommen) hinzufügen</t>
  </si>
  <si>
    <t>Anzahl unterhaltsberechtigte Kinder</t>
  </si>
  <si>
    <r>
      <rPr>
        <sz val="10"/>
        <rFont val="Wingdings"/>
        <charset val="2"/>
      </rPr>
      <t>à</t>
    </r>
    <r>
      <rPr>
        <i/>
        <sz val="10"/>
        <rFont val="Calibri"/>
        <family val="2"/>
      </rPr>
      <t xml:space="preserve"> Fügen Sie die Anzahl der unterhaltsberechtigten Kinder ein. </t>
    </r>
  </si>
  <si>
    <t>Private Immobilienkosten
(wenn mehr als  CHF 15'000.00)</t>
  </si>
  <si>
    <t>Die einzureichende Veranlagungsanzeige ist diese, welche ein Jahr vor Betreuungsbeginn datiert ist (bspw. Anzeige für 2018 für das Schuljahr 2020-2021). Wenn Sie diese Veranlagungsanzeige noch nicht erhalten haben, stellen Sie uns provisorisch die ausgefüllte Steuererklärung des entsprechenden Jahres zu (Steuererklärung 2018). In diesem Fall, wird der Tarif eine Stufe erhöht. Sobald die Veranlagungsanzeige eingereicht wird, wird der Tarif rückwirkend auf den 1. August des laufenden Schuljahres angepasst.</t>
  </si>
  <si>
    <t xml:space="preserve">füllen Sie beide Spalten mit den Angaben Ihrer Veranlagungsanzeige oder der Steuererklärung aus. </t>
  </si>
  <si>
    <t>füllen Sie die erste Spalte mit den Angaben Ihrer Veranlagungsanzeige oder der Steuererklärung aus.</t>
  </si>
  <si>
    <t xml:space="preserve">(bitte notieren Sie alle negativen Zahlen der Veranlagungsanzeige
oder der Steuererklärung in dieser Tabelle als positive Zahlen. </t>
  </si>
  <si>
    <t>Ziffer 7.910</t>
  </si>
  <si>
    <t xml:space="preserve">                                                                     Berechnung des Tarifs der ausserschulischen Betreuung</t>
  </si>
  <si>
    <t>Sohn Jahrgang 2003 wegezogen</t>
  </si>
  <si>
    <t>Abzug pro unterhaltsberechtigtes Kind (- CHF 11'500.00 pro Kind, ab dem 2. unterhaltsberechtigten 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</si>
</sst>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quot;SFr.&quot;\ * #,##0.00_ ;_ &quot;SFr.&quot;\ * \-#,##0.00_ ;_ &quot;SFr.&quot;\ * &quot;-&quot;??_ ;_ @_ "/>
    <numFmt numFmtId="165" formatCode="0.0000"/>
    <numFmt numFmtId="166" formatCode="&quot;Fr.&quot;\ #,##0"/>
    <numFmt numFmtId="167" formatCode="&quot;code &quot;0.000"/>
    <numFmt numFmtId="168" formatCode="[$CHF]\ #,##0"/>
    <numFmt numFmtId="169" formatCode="#,##0\ &quot;CHF&quot;"/>
    <numFmt numFmtId="170" formatCode="#,##0.00\ &quot;CHF&quot;"/>
    <numFmt numFmtId="171" formatCode="&quot;CHF&quot;\ #,##0"/>
    <numFmt numFmtId="172" formatCode="&quot;Interne Berechnung&quot;\ &quot;CHF&quot;\ #,##0"/>
    <numFmt numFmtId="173" formatCode="&quot;code &quot;0.00000"/>
  </numFmts>
  <fonts count="19" x14ac:knownFonts="1">
    <font>
      <sz val="10"/>
      <name val="Arial"/>
    </font>
    <font>
      <sz val="10"/>
      <name val="Arial"/>
      <family val="2"/>
    </font>
    <font>
      <sz val="14"/>
      <name val="Calibri"/>
      <family val="2"/>
      <scheme val="minor"/>
    </font>
    <font>
      <sz val="12"/>
      <name val="Calibri"/>
      <family val="2"/>
      <scheme val="minor"/>
    </font>
    <font>
      <b/>
      <sz val="11"/>
      <color theme="1"/>
      <name val="Calibri"/>
      <family val="2"/>
      <scheme val="minor"/>
    </font>
    <font>
      <i/>
      <sz val="10"/>
      <name val="Calibri"/>
      <family val="2"/>
    </font>
    <font>
      <b/>
      <sz val="18"/>
      <name val="Calibri"/>
      <family val="2"/>
      <scheme val="minor"/>
    </font>
    <font>
      <sz val="10"/>
      <name val="Calibri"/>
      <family val="2"/>
      <scheme val="minor"/>
    </font>
    <font>
      <b/>
      <sz val="14"/>
      <name val="Calibri"/>
      <family val="2"/>
      <scheme val="minor"/>
    </font>
    <font>
      <i/>
      <sz val="10"/>
      <name val="Calibri"/>
      <family val="2"/>
      <scheme val="minor"/>
    </font>
    <font>
      <b/>
      <sz val="12"/>
      <name val="Calibri"/>
      <family val="2"/>
      <scheme val="minor"/>
    </font>
    <font>
      <b/>
      <sz val="10"/>
      <name val="Calibri"/>
      <family val="2"/>
      <scheme val="minor"/>
    </font>
    <font>
      <i/>
      <sz val="9"/>
      <name val="Calibri"/>
      <family val="2"/>
      <scheme val="minor"/>
    </font>
    <font>
      <b/>
      <i/>
      <sz val="14"/>
      <name val="Calibri"/>
      <family val="2"/>
      <scheme val="minor"/>
    </font>
    <font>
      <b/>
      <sz val="16"/>
      <name val="Calibri"/>
      <family val="2"/>
      <scheme val="minor"/>
    </font>
    <font>
      <b/>
      <sz val="11"/>
      <name val="Calibri"/>
      <family val="2"/>
      <scheme val="minor"/>
    </font>
    <font>
      <i/>
      <sz val="8"/>
      <name val="Calibri"/>
      <family val="2"/>
      <scheme val="minor"/>
    </font>
    <font>
      <sz val="10"/>
      <name val="Wingdings"/>
      <charset val="2"/>
    </font>
    <font>
      <b/>
      <sz val="9"/>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E9F6FD"/>
        <bgColor indexed="22"/>
      </patternFill>
    </fill>
    <fill>
      <patternFill patternType="solid">
        <fgColor rgb="FFE9F6F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style="thin">
        <color indexed="64"/>
      </right>
      <top/>
      <bottom/>
      <diagonal/>
    </border>
    <border>
      <left/>
      <right style="hair">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4" fillId="0" borderId="0" xfId="0" applyFont="1"/>
    <xf numFmtId="169" fontId="0" fillId="0" borderId="0" xfId="0" applyNumberFormat="1"/>
    <xf numFmtId="170" fontId="0" fillId="0" borderId="0" xfId="0" applyNumberFormat="1"/>
    <xf numFmtId="0" fontId="7" fillId="0" borderId="0" xfId="0" applyFont="1" applyAlignment="1" applyProtection="1">
      <alignment vertical="center"/>
    </xf>
    <xf numFmtId="0" fontId="6" fillId="0" borderId="0" xfId="0" applyFont="1" applyBorder="1" applyAlignment="1" applyProtection="1">
      <alignment horizontal="left" vertical="center" wrapText="1" indent="1"/>
    </xf>
    <xf numFmtId="0" fontId="8" fillId="0" borderId="0" xfId="0" applyFont="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10" fillId="0" borderId="0" xfId="0" applyFont="1" applyAlignment="1" applyProtection="1">
      <alignment horizontal="left" vertical="center" wrapText="1" indent="1"/>
    </xf>
    <xf numFmtId="0" fontId="10" fillId="0" borderId="0" xfId="0" applyFont="1" applyAlignment="1" applyProtection="1">
      <alignment horizontal="left" vertical="center" indent="1"/>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11" fillId="0" borderId="0" xfId="0" applyFont="1" applyAlignment="1" applyProtection="1">
      <alignment horizontal="left" vertical="center" wrapText="1" indent="1"/>
    </xf>
    <xf numFmtId="0" fontId="6" fillId="0" borderId="0" xfId="0" applyFont="1" applyFill="1" applyBorder="1" applyAlignment="1" applyProtection="1">
      <alignment horizontal="center" vertical="center"/>
      <protection locked="0"/>
    </xf>
    <xf numFmtId="0" fontId="9" fillId="0" borderId="0" xfId="0" applyFont="1" applyBorder="1" applyAlignment="1" applyProtection="1">
      <alignment horizontal="right" vertical="center" wrapText="1" indent="1"/>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15" fillId="2" borderId="14" xfId="0" applyFont="1" applyFill="1" applyBorder="1" applyAlignment="1" applyProtection="1">
      <alignment horizontal="right" vertical="center" wrapText="1" indent="1"/>
    </xf>
    <xf numFmtId="0" fontId="15" fillId="2" borderId="15" xfId="0" applyFont="1" applyFill="1" applyBorder="1" applyAlignment="1" applyProtection="1">
      <alignment horizontal="right" vertical="center" wrapText="1" indent="1"/>
    </xf>
    <xf numFmtId="167" fontId="3" fillId="0" borderId="6" xfId="0" applyNumberFormat="1" applyFont="1" applyFill="1" applyBorder="1" applyAlignment="1" applyProtection="1">
      <alignment horizontal="right" vertical="center" indent="1"/>
    </xf>
    <xf numFmtId="168" fontId="2" fillId="0" borderId="8" xfId="1" applyNumberFormat="1" applyFont="1" applyFill="1" applyBorder="1" applyAlignment="1" applyProtection="1">
      <alignment horizontal="right" vertical="center" indent="1"/>
    </xf>
    <xf numFmtId="166" fontId="2" fillId="2" borderId="8" xfId="1" applyNumberFormat="1" applyFont="1" applyFill="1" applyBorder="1" applyAlignment="1" applyProtection="1">
      <alignment horizontal="right" vertical="center" indent="1"/>
    </xf>
    <xf numFmtId="0" fontId="3" fillId="0" borderId="6" xfId="0" applyFont="1" applyFill="1" applyBorder="1" applyAlignment="1" applyProtection="1">
      <alignment horizontal="right" vertical="center" wrapText="1" indent="1"/>
    </xf>
    <xf numFmtId="0" fontId="3" fillId="0" borderId="9" xfId="0" applyFont="1" applyFill="1" applyBorder="1" applyAlignment="1" applyProtection="1">
      <alignment horizontal="right" vertical="center" wrapText="1" indent="1"/>
    </xf>
    <xf numFmtId="0" fontId="2" fillId="0" borderId="20" xfId="0" applyFont="1" applyFill="1" applyBorder="1" applyAlignment="1" applyProtection="1">
      <alignment vertical="center" wrapText="1"/>
    </xf>
    <xf numFmtId="0" fontId="8" fillId="0" borderId="20" xfId="0" applyFont="1" applyFill="1" applyBorder="1" applyAlignment="1" applyProtection="1">
      <alignment horizontal="left" vertical="center" indent="1"/>
    </xf>
    <xf numFmtId="166" fontId="8" fillId="0" borderId="20" xfId="0" applyNumberFormat="1" applyFont="1" applyFill="1" applyBorder="1" applyAlignment="1" applyProtection="1">
      <alignment horizontal="right" vertical="center" indent="1"/>
    </xf>
    <xf numFmtId="171" fontId="8" fillId="2" borderId="11" xfId="0" applyNumberFormat="1" applyFont="1" applyFill="1" applyBorder="1" applyAlignment="1" applyProtection="1">
      <alignment horizontal="right" vertical="center" indent="1"/>
    </xf>
    <xf numFmtId="171" fontId="2" fillId="2" borderId="11" xfId="0" applyNumberFormat="1" applyFont="1" applyFill="1" applyBorder="1" applyAlignment="1" applyProtection="1">
      <alignment horizontal="right" vertical="center" indent="1"/>
    </xf>
    <xf numFmtId="0" fontId="11"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168" fontId="3" fillId="4" borderId="7" xfId="0" applyNumberFormat="1" applyFont="1" applyFill="1" applyBorder="1" applyAlignment="1" applyProtection="1">
      <alignment horizontal="right" vertical="center" indent="1"/>
      <protection locked="0"/>
    </xf>
    <xf numFmtId="0" fontId="13" fillId="0" borderId="22" xfId="0" applyFont="1" applyFill="1" applyBorder="1" applyAlignment="1" applyProtection="1">
      <alignment horizontal="center" vertical="center" wrapText="1"/>
    </xf>
    <xf numFmtId="172" fontId="12" fillId="0" borderId="20" xfId="0" applyNumberFormat="1" applyFont="1" applyFill="1" applyBorder="1" applyAlignment="1" applyProtection="1">
      <alignment horizontal="right" vertical="center" wrapText="1" indent="1"/>
    </xf>
    <xf numFmtId="173" fontId="3" fillId="0" borderId="6" xfId="0" applyNumberFormat="1" applyFont="1" applyFill="1" applyBorder="1" applyAlignment="1" applyProtection="1">
      <alignment horizontal="right" vertical="center" indent="1"/>
    </xf>
    <xf numFmtId="166" fontId="9" fillId="2" borderId="18" xfId="0" applyNumberFormat="1" applyFont="1" applyFill="1" applyBorder="1" applyAlignment="1" applyProtection="1">
      <alignment horizontal="center" vertical="center"/>
    </xf>
    <xf numFmtId="166" fontId="9" fillId="2" borderId="19"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wrapText="1" indent="1"/>
    </xf>
    <xf numFmtId="0" fontId="6" fillId="4" borderId="2" xfId="0" applyFont="1" applyFill="1" applyBorder="1" applyAlignment="1" applyProtection="1">
      <alignment horizontal="left" vertical="center" wrapText="1" indent="1"/>
      <protection locked="0"/>
    </xf>
    <xf numFmtId="0" fontId="6" fillId="4" borderId="20" xfId="0" applyFont="1" applyFill="1" applyBorder="1" applyAlignment="1" applyProtection="1">
      <alignment horizontal="left" vertical="center" wrapText="1" indent="1"/>
      <protection locked="0"/>
    </xf>
    <xf numFmtId="0" fontId="6" fillId="4" borderId="3" xfId="0" applyFont="1" applyFill="1" applyBorder="1" applyAlignment="1" applyProtection="1">
      <alignment horizontal="left" vertical="center" wrapText="1" indent="1"/>
      <protection locked="0"/>
    </xf>
    <xf numFmtId="0" fontId="7" fillId="0" borderId="0" xfId="0" applyFont="1" applyAlignment="1" applyProtection="1">
      <alignment horizontal="left" vertical="center"/>
    </xf>
    <xf numFmtId="0" fontId="8" fillId="2" borderId="2" xfId="0" applyFont="1" applyFill="1" applyBorder="1" applyAlignment="1" applyProtection="1">
      <alignment horizontal="right" vertical="center" indent="1"/>
    </xf>
    <xf numFmtId="0" fontId="8" fillId="2" borderId="20" xfId="0" applyFont="1" applyFill="1" applyBorder="1" applyAlignment="1" applyProtection="1">
      <alignment horizontal="right" vertical="center" indent="1"/>
    </xf>
    <xf numFmtId="0" fontId="8" fillId="2" borderId="23" xfId="0" applyFont="1" applyFill="1" applyBorder="1" applyAlignment="1" applyProtection="1">
      <alignment horizontal="right" vertical="center" indent="1"/>
    </xf>
    <xf numFmtId="0" fontId="3" fillId="2" borderId="10" xfId="0" applyFont="1" applyFill="1" applyBorder="1" applyAlignment="1" applyProtection="1">
      <alignment horizontal="left" vertical="center" indent="1"/>
    </xf>
    <xf numFmtId="0" fontId="3" fillId="2" borderId="13" xfId="0" applyFont="1" applyFill="1" applyBorder="1" applyAlignment="1" applyProtection="1">
      <alignment horizontal="left" vertical="center" indent="1"/>
    </xf>
    <xf numFmtId="0" fontId="10" fillId="2" borderId="4" xfId="0" applyFont="1" applyFill="1" applyBorder="1" applyAlignment="1" applyProtection="1">
      <alignment horizontal="left" vertical="center" wrapText="1" indent="1"/>
    </xf>
    <xf numFmtId="0" fontId="10" fillId="2" borderId="16" xfId="0" applyFont="1" applyFill="1" applyBorder="1" applyAlignment="1" applyProtection="1">
      <alignment horizontal="left" vertical="center" wrapText="1" indent="1"/>
    </xf>
    <xf numFmtId="0" fontId="10" fillId="2" borderId="17" xfId="0" applyFont="1" applyFill="1" applyBorder="1" applyAlignment="1" applyProtection="1">
      <alignment horizontal="left" vertical="center" wrapText="1" indent="1"/>
    </xf>
    <xf numFmtId="0" fontId="16" fillId="0" borderId="18" xfId="0" applyFont="1" applyFill="1" applyBorder="1" applyAlignment="1" applyProtection="1">
      <alignment horizontal="right" vertical="center" wrapText="1" indent="1"/>
    </xf>
    <xf numFmtId="0" fontId="16" fillId="0" borderId="19" xfId="0" applyFont="1" applyFill="1" applyBorder="1" applyAlignment="1" applyProtection="1">
      <alignment horizontal="right" vertical="center" wrapText="1" indent="1"/>
    </xf>
    <xf numFmtId="165" fontId="16" fillId="0" borderId="18" xfId="0" applyNumberFormat="1" applyFont="1" applyFill="1" applyBorder="1" applyAlignment="1" applyProtection="1">
      <alignment horizontal="right" vertical="center" wrapText="1" indent="1"/>
    </xf>
    <xf numFmtId="165" fontId="16" fillId="0" borderId="19" xfId="0" applyNumberFormat="1" applyFont="1" applyFill="1" applyBorder="1" applyAlignment="1" applyProtection="1">
      <alignment horizontal="right" vertical="center" wrapText="1" indent="1"/>
    </xf>
    <xf numFmtId="0" fontId="2" fillId="0" borderId="20" xfId="0" applyFont="1" applyFill="1" applyBorder="1" applyAlignment="1" applyProtection="1">
      <alignment vertical="center" wrapText="1"/>
    </xf>
    <xf numFmtId="167" fontId="3" fillId="2" borderId="12" xfId="0" applyNumberFormat="1" applyFont="1" applyFill="1" applyBorder="1" applyAlignment="1" applyProtection="1">
      <alignment horizontal="left" vertical="center" indent="1"/>
    </xf>
    <xf numFmtId="167" fontId="3" fillId="2" borderId="21" xfId="0" applyNumberFormat="1" applyFont="1" applyFill="1" applyBorder="1" applyAlignment="1" applyProtection="1">
      <alignment horizontal="left" vertical="center" indent="1"/>
    </xf>
    <xf numFmtId="167" fontId="3" fillId="2" borderId="19" xfId="0" applyNumberFormat="1" applyFont="1" applyFill="1" applyBorder="1" applyAlignment="1" applyProtection="1">
      <alignment horizontal="left" vertical="center" indent="1"/>
    </xf>
    <xf numFmtId="0" fontId="7" fillId="0" borderId="0" xfId="0" applyFont="1" applyFill="1" applyBorder="1" applyAlignment="1" applyProtection="1">
      <alignment horizontal="left" vertical="center"/>
    </xf>
    <xf numFmtId="0" fontId="11" fillId="0" borderId="0" xfId="0" applyFont="1" applyAlignment="1" applyProtection="1">
      <alignment horizontal="left" vertical="center" wrapText="1" indent="1"/>
    </xf>
    <xf numFmtId="0" fontId="9" fillId="0" borderId="0" xfId="0" applyFont="1" applyAlignment="1" applyProtection="1">
      <alignment horizontal="left" vertical="center" wrapText="1" indent="1"/>
    </xf>
    <xf numFmtId="166" fontId="9" fillId="2" borderId="18" xfId="0" applyNumberFormat="1"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10" fillId="0" borderId="22" xfId="0" applyFont="1" applyBorder="1" applyAlignment="1" applyProtection="1">
      <alignment horizontal="right" vertical="center" wrapText="1" indent="1"/>
    </xf>
    <xf numFmtId="0" fontId="12" fillId="0" borderId="0" xfId="0" applyFont="1" applyBorder="1" applyAlignment="1" applyProtection="1">
      <alignment horizontal="right" vertical="center" wrapText="1" indent="1"/>
    </xf>
    <xf numFmtId="0" fontId="5" fillId="0" borderId="5" xfId="0" applyFont="1" applyBorder="1" applyAlignment="1" applyProtection="1">
      <alignment horizontal="left" vertical="center" wrapText="1" indent="1"/>
    </xf>
    <xf numFmtId="0" fontId="9" fillId="0" borderId="0" xfId="0" applyFont="1" applyBorder="1" applyAlignment="1" applyProtection="1">
      <alignment horizontal="left" vertical="center" wrapText="1" indent="1"/>
    </xf>
  </cellXfs>
  <cellStyles count="2">
    <cellStyle name="Standard" xfId="0" builtinId="0"/>
    <cellStyle name="Währung" xfId="1" builtinId="4"/>
  </cellStyles>
  <dxfs count="0"/>
  <tableStyles count="0" defaultTableStyle="TableStyleMedium2" defaultPivotStyle="PivotStyleLight16"/>
  <colors>
    <mruColors>
      <color rgb="FFE9F6FD"/>
      <color rgb="FFC6E9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66675</xdr:colOff>
      <xdr:row>2</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6591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33"/>
  <sheetViews>
    <sheetView tabSelected="1" showRuler="0" topLeftCell="A10" zoomScaleNormal="100" workbookViewId="0">
      <selection activeCell="A30" sqref="A30:E30"/>
    </sheetView>
  </sheetViews>
  <sheetFormatPr baseColWidth="10" defaultColWidth="11.42578125" defaultRowHeight="24.95" customHeight="1" x14ac:dyDescent="0.2"/>
  <cols>
    <col min="1" max="1" width="23.140625" style="4" customWidth="1"/>
    <col min="2" max="2" width="17.42578125" style="4" customWidth="1"/>
    <col min="3" max="3" width="15.42578125" style="4" customWidth="1"/>
    <col min="4" max="4" width="24" style="4" customWidth="1"/>
    <col min="5" max="5" width="31.140625" style="11" bestFit="1" customWidth="1"/>
    <col min="6" max="6" width="35.140625" style="4" customWidth="1"/>
    <col min="7" max="16384" width="11.42578125" style="4"/>
  </cols>
  <sheetData>
    <row r="1" spans="1:7" ht="95.25" customHeight="1" x14ac:dyDescent="0.2">
      <c r="A1" s="39" t="s">
        <v>45</v>
      </c>
      <c r="B1" s="39"/>
      <c r="C1" s="39"/>
      <c r="D1" s="39"/>
      <c r="E1" s="39"/>
      <c r="F1" s="39"/>
    </row>
    <row r="2" spans="1:7" ht="24.95" customHeight="1" x14ac:dyDescent="0.2">
      <c r="A2" s="5" t="s">
        <v>6</v>
      </c>
      <c r="B2" s="40"/>
      <c r="C2" s="41"/>
      <c r="D2" s="41"/>
      <c r="E2" s="41"/>
      <c r="F2" s="42"/>
    </row>
    <row r="3" spans="1:7" ht="5.0999999999999996" customHeight="1" x14ac:dyDescent="0.2">
      <c r="A3" s="6"/>
      <c r="B3" s="7"/>
      <c r="C3" s="7"/>
      <c r="D3" s="60"/>
      <c r="E3" s="60"/>
      <c r="F3" s="60"/>
    </row>
    <row r="4" spans="1:7" ht="66.75" customHeight="1" x14ac:dyDescent="0.2">
      <c r="A4" s="62" t="s">
        <v>40</v>
      </c>
      <c r="B4" s="62"/>
      <c r="C4" s="62"/>
      <c r="D4" s="62"/>
      <c r="E4" s="62"/>
      <c r="F4" s="62"/>
    </row>
    <row r="5" spans="1:7" ht="9.9499999999999993" customHeight="1" x14ac:dyDescent="0.2">
      <c r="A5" s="8"/>
      <c r="B5" s="9"/>
      <c r="C5" s="10"/>
    </row>
    <row r="6" spans="1:7" ht="15" customHeight="1" x14ac:dyDescent="0.2">
      <c r="A6" s="61" t="s">
        <v>7</v>
      </c>
      <c r="B6" s="61"/>
      <c r="C6" s="43" t="s">
        <v>42</v>
      </c>
      <c r="D6" s="43"/>
      <c r="E6" s="43"/>
      <c r="F6" s="43"/>
    </row>
    <row r="7" spans="1:7" ht="15" customHeight="1" x14ac:dyDescent="0.2">
      <c r="A7" s="61" t="s">
        <v>8</v>
      </c>
      <c r="B7" s="61"/>
      <c r="C7" s="43" t="s">
        <v>41</v>
      </c>
      <c r="D7" s="43"/>
      <c r="E7" s="43"/>
      <c r="F7" s="43"/>
    </row>
    <row r="8" spans="1:7" ht="9.9499999999999993" customHeight="1" x14ac:dyDescent="0.2">
      <c r="A8" s="12"/>
      <c r="B8" s="12"/>
      <c r="C8" s="11"/>
      <c r="D8" s="11"/>
      <c r="F8" s="11"/>
    </row>
    <row r="9" spans="1:7" ht="42" customHeight="1" x14ac:dyDescent="0.2">
      <c r="A9" s="64" t="s">
        <v>37</v>
      </c>
      <c r="B9" s="65"/>
      <c r="C9" s="31"/>
      <c r="D9" s="67" t="s">
        <v>38</v>
      </c>
      <c r="E9" s="68"/>
      <c r="F9" s="13"/>
      <c r="G9" s="4" t="s">
        <v>46</v>
      </c>
    </row>
    <row r="10" spans="1:7" ht="9.9499999999999993" customHeight="1" x14ac:dyDescent="0.2">
      <c r="A10" s="8"/>
      <c r="B10" s="9"/>
      <c r="C10" s="10"/>
    </row>
    <row r="11" spans="1:7" ht="35.25" customHeight="1" x14ac:dyDescent="0.2">
      <c r="A11" s="66" t="s">
        <v>9</v>
      </c>
      <c r="B11" s="66"/>
      <c r="C11" s="31"/>
      <c r="D11" s="14"/>
      <c r="E11" s="34" t="str">
        <f>IF(C11=0,"VERANLAGUNGSANZEIGE","Steuererklärung")</f>
        <v>VERANLAGUNGSANZEIGE</v>
      </c>
      <c r="F11" s="32">
        <v>2020</v>
      </c>
    </row>
    <row r="12" spans="1:7" s="18" customFormat="1" ht="5.0999999999999996" customHeight="1" x14ac:dyDescent="0.2">
      <c r="A12" s="15"/>
      <c r="B12" s="15"/>
      <c r="C12" s="15"/>
      <c r="D12" s="16"/>
      <c r="E12" s="17"/>
    </row>
    <row r="13" spans="1:7" s="18" customFormat="1" ht="57" customHeight="1" x14ac:dyDescent="0.2">
      <c r="A13" s="49" t="s">
        <v>10</v>
      </c>
      <c r="B13" s="50"/>
      <c r="C13" s="51"/>
      <c r="D13" s="19" t="s">
        <v>11</v>
      </c>
      <c r="E13" s="19" t="s">
        <v>12</v>
      </c>
      <c r="F13" s="20" t="s">
        <v>13</v>
      </c>
    </row>
    <row r="14" spans="1:7" s="18" customFormat="1" ht="24.95" customHeight="1" x14ac:dyDescent="0.2">
      <c r="A14" s="21" t="s">
        <v>16</v>
      </c>
      <c r="B14" s="54" t="s">
        <v>15</v>
      </c>
      <c r="C14" s="55"/>
      <c r="D14" s="33">
        <v>0</v>
      </c>
      <c r="E14" s="33">
        <v>0</v>
      </c>
      <c r="F14" s="22">
        <f>D14+E14</f>
        <v>0</v>
      </c>
    </row>
    <row r="15" spans="1:7" s="18" customFormat="1" ht="29.25" customHeight="1" x14ac:dyDescent="0.2">
      <c r="A15" s="57" t="s">
        <v>23</v>
      </c>
      <c r="B15" s="58"/>
      <c r="C15" s="59"/>
      <c r="D15" s="63" t="s">
        <v>43</v>
      </c>
      <c r="E15" s="38"/>
      <c r="F15" s="23"/>
    </row>
    <row r="16" spans="1:7" s="18" customFormat="1" ht="24.95" customHeight="1" x14ac:dyDescent="0.2">
      <c r="A16" s="21" t="s">
        <v>19</v>
      </c>
      <c r="B16" s="54" t="s">
        <v>30</v>
      </c>
      <c r="C16" s="55"/>
      <c r="D16" s="33">
        <v>0</v>
      </c>
      <c r="E16" s="33">
        <v>0</v>
      </c>
      <c r="F16" s="22">
        <f t="shared" ref="F16:F19" si="0">D16+E16</f>
        <v>0</v>
      </c>
    </row>
    <row r="17" spans="1:6" s="18" customFormat="1" ht="24.95" customHeight="1" x14ac:dyDescent="0.2">
      <c r="A17" s="21" t="s">
        <v>14</v>
      </c>
      <c r="B17" s="54" t="s">
        <v>31</v>
      </c>
      <c r="C17" s="55"/>
      <c r="D17" s="33">
        <v>0</v>
      </c>
      <c r="E17" s="33">
        <v>0</v>
      </c>
      <c r="F17" s="22">
        <v>0</v>
      </c>
    </row>
    <row r="18" spans="1:6" s="18" customFormat="1" ht="24.95" customHeight="1" x14ac:dyDescent="0.2">
      <c r="A18" s="21" t="s">
        <v>17</v>
      </c>
      <c r="B18" s="54" t="s">
        <v>32</v>
      </c>
      <c r="C18" s="55"/>
      <c r="D18" s="33">
        <v>0</v>
      </c>
      <c r="E18" s="33">
        <v>0</v>
      </c>
      <c r="F18" s="22">
        <f t="shared" si="0"/>
        <v>0</v>
      </c>
    </row>
    <row r="19" spans="1:6" s="18" customFormat="1" ht="24.95" customHeight="1" x14ac:dyDescent="0.2">
      <c r="A19" s="21" t="s">
        <v>18</v>
      </c>
      <c r="B19" s="54" t="s">
        <v>33</v>
      </c>
      <c r="C19" s="55"/>
      <c r="D19" s="33">
        <v>0</v>
      </c>
      <c r="E19" s="33">
        <v>0</v>
      </c>
      <c r="F19" s="22">
        <f t="shared" si="0"/>
        <v>0</v>
      </c>
    </row>
    <row r="20" spans="1:6" s="18" customFormat="1" ht="24.95" customHeight="1" x14ac:dyDescent="0.2">
      <c r="A20" s="21" t="s">
        <v>20</v>
      </c>
      <c r="B20" s="54" t="s">
        <v>34</v>
      </c>
      <c r="C20" s="55"/>
      <c r="D20" s="33">
        <v>0</v>
      </c>
      <c r="E20" s="33">
        <v>0</v>
      </c>
      <c r="F20" s="22">
        <f>D20+E20</f>
        <v>0</v>
      </c>
    </row>
    <row r="21" spans="1:6" s="18" customFormat="1" ht="24.95" customHeight="1" x14ac:dyDescent="0.2">
      <c r="A21" s="21" t="s">
        <v>21</v>
      </c>
      <c r="B21" s="54" t="s">
        <v>35</v>
      </c>
      <c r="C21" s="55"/>
      <c r="D21" s="33">
        <v>0</v>
      </c>
      <c r="E21" s="33">
        <v>0</v>
      </c>
      <c r="F21" s="22">
        <f>IF((D21+E21)&gt;30000,((D21+E21)-30000),0)</f>
        <v>0</v>
      </c>
    </row>
    <row r="22" spans="1:6" s="18" customFormat="1" ht="24.95" customHeight="1" x14ac:dyDescent="0.2">
      <c r="A22" s="21" t="s">
        <v>22</v>
      </c>
      <c r="B22" s="54" t="s">
        <v>39</v>
      </c>
      <c r="C22" s="55"/>
      <c r="D22" s="33">
        <v>0</v>
      </c>
      <c r="E22" s="33">
        <v>0</v>
      </c>
      <c r="F22" s="22">
        <f>IF((D22+E22)&gt;15000,((D22+E22)-15000),0)</f>
        <v>0</v>
      </c>
    </row>
    <row r="23" spans="1:6" s="18" customFormat="1" ht="27" customHeight="1" x14ac:dyDescent="0.2">
      <c r="A23" s="57" t="s">
        <v>36</v>
      </c>
      <c r="B23" s="58"/>
      <c r="C23" s="59"/>
      <c r="D23" s="37" t="s">
        <v>24</v>
      </c>
      <c r="E23" s="38"/>
      <c r="F23" s="23"/>
    </row>
    <row r="24" spans="1:6" s="18" customFormat="1" ht="24.95" customHeight="1" x14ac:dyDescent="0.2">
      <c r="A24" s="36" t="s">
        <v>44</v>
      </c>
      <c r="B24" s="54" t="s">
        <v>29</v>
      </c>
      <c r="C24" s="55"/>
      <c r="D24" s="33">
        <v>0</v>
      </c>
      <c r="E24" s="33">
        <v>0</v>
      </c>
      <c r="F24" s="22">
        <f>(D24+E24)*5%</f>
        <v>0</v>
      </c>
    </row>
    <row r="25" spans="1:6" s="18" customFormat="1" ht="24.95" customHeight="1" x14ac:dyDescent="0.2">
      <c r="A25" s="56"/>
      <c r="B25" s="56"/>
      <c r="C25" s="56"/>
      <c r="D25" s="56"/>
      <c r="E25" s="56"/>
      <c r="F25" s="56"/>
    </row>
    <row r="26" spans="1:6" s="18" customFormat="1" ht="57" customHeight="1" x14ac:dyDescent="0.2">
      <c r="A26" s="49" t="s">
        <v>25</v>
      </c>
      <c r="B26" s="50"/>
      <c r="C26" s="51"/>
      <c r="D26" s="19" t="s">
        <v>11</v>
      </c>
      <c r="E26" s="19" t="s">
        <v>12</v>
      </c>
      <c r="F26" s="20" t="s">
        <v>13</v>
      </c>
    </row>
    <row r="27" spans="1:6" s="18" customFormat="1" ht="35.1" customHeight="1" x14ac:dyDescent="0.2">
      <c r="A27" s="24" t="s">
        <v>26</v>
      </c>
      <c r="B27" s="52" t="s">
        <v>27</v>
      </c>
      <c r="C27" s="53"/>
      <c r="D27" s="33">
        <v>0</v>
      </c>
      <c r="E27" s="33">
        <v>0</v>
      </c>
      <c r="F27" s="22">
        <f>(D27+E27)*0.8</f>
        <v>0</v>
      </c>
    </row>
    <row r="28" spans="1:6" s="18" customFormat="1" ht="35.1" customHeight="1" x14ac:dyDescent="0.2">
      <c r="A28" s="25" t="s">
        <v>28</v>
      </c>
      <c r="B28" s="54" t="s">
        <v>29</v>
      </c>
      <c r="C28" s="55"/>
      <c r="D28" s="33">
        <v>0</v>
      </c>
      <c r="E28" s="33">
        <v>0</v>
      </c>
      <c r="F28" s="22">
        <f>(D28+E28)*5%</f>
        <v>0</v>
      </c>
    </row>
    <row r="29" spans="1:6" s="18" customFormat="1" ht="24.95" customHeight="1" x14ac:dyDescent="0.2">
      <c r="A29" s="56"/>
      <c r="B29" s="56"/>
      <c r="C29" s="56"/>
      <c r="D29" s="56"/>
      <c r="E29" s="56"/>
      <c r="F29" s="56"/>
    </row>
    <row r="30" spans="1:6" s="18" customFormat="1" ht="24.95" customHeight="1" x14ac:dyDescent="0.2">
      <c r="A30" s="47" t="s">
        <v>47</v>
      </c>
      <c r="B30" s="48"/>
      <c r="C30" s="48"/>
      <c r="D30" s="48"/>
      <c r="E30" s="48"/>
      <c r="F30" s="30">
        <f>IF(C9&gt;=2,(C9-1)*-11500,0)</f>
        <v>0</v>
      </c>
    </row>
    <row r="31" spans="1:6" s="18" customFormat="1" ht="24.95" customHeight="1" x14ac:dyDescent="0.2">
      <c r="A31" s="26"/>
      <c r="B31" s="26"/>
      <c r="C31" s="26"/>
      <c r="D31" s="26"/>
      <c r="E31" s="26"/>
      <c r="F31" s="35">
        <f>SUM(F14:F24,F27:F28,F30)</f>
        <v>0</v>
      </c>
    </row>
    <row r="32" spans="1:6" s="18" customFormat="1" ht="24.95" customHeight="1" x14ac:dyDescent="0.2">
      <c r="A32" s="44" t="str">
        <f>IF(C11=1,"Berücksichtigtes Einkommen für die Tarifberechnung (berechnet mit der Steuererklärung)","Berücksichtigtes Einkommen für die Tarifberechnung (berechnet mit der Veranlagungsanzeige)")</f>
        <v>Berücksichtigtes Einkommen für die Tarifberechnung (berechnet mit der Veranlagungsanzeige)</v>
      </c>
      <c r="B32" s="45"/>
      <c r="C32" s="45"/>
      <c r="D32" s="45"/>
      <c r="E32" s="46"/>
      <c r="F32" s="29">
        <f>IF(C11=1,VLOOKUP(SUM(F14+F16-F17+F18+F19+F20+F21+F22+F24,F27:F28,F30),Feuil1!A1:F16,5,4),SUM(F14+F16-F17+F18+F19+F20+F21+F22+F24,F27:F28,F30))</f>
        <v>0</v>
      </c>
    </row>
    <row r="33" spans="1:6" s="18" customFormat="1" ht="24.95" customHeight="1" x14ac:dyDescent="0.2">
      <c r="A33" s="27"/>
      <c r="B33" s="27"/>
      <c r="C33" s="27"/>
      <c r="D33" s="27"/>
      <c r="E33" s="27"/>
      <c r="F33" s="28"/>
    </row>
  </sheetData>
  <sheetProtection selectLockedCells="1"/>
  <mergeCells count="32">
    <mergeCell ref="B16:C16"/>
    <mergeCell ref="B22:C22"/>
    <mergeCell ref="D3:F3"/>
    <mergeCell ref="A7:B7"/>
    <mergeCell ref="B19:C19"/>
    <mergeCell ref="B20:C20"/>
    <mergeCell ref="A4:F4"/>
    <mergeCell ref="A15:C15"/>
    <mergeCell ref="D15:E15"/>
    <mergeCell ref="A9:B9"/>
    <mergeCell ref="A11:B11"/>
    <mergeCell ref="D9:E9"/>
    <mergeCell ref="B17:C17"/>
    <mergeCell ref="C6:F6"/>
    <mergeCell ref="A6:B6"/>
    <mergeCell ref="B18:C18"/>
    <mergeCell ref="D23:E23"/>
    <mergeCell ref="A1:F1"/>
    <mergeCell ref="B2:F2"/>
    <mergeCell ref="C7:F7"/>
    <mergeCell ref="A32:E32"/>
    <mergeCell ref="A30:E30"/>
    <mergeCell ref="A26:C26"/>
    <mergeCell ref="B27:C27"/>
    <mergeCell ref="B28:C28"/>
    <mergeCell ref="A29:F29"/>
    <mergeCell ref="B24:C24"/>
    <mergeCell ref="A25:F25"/>
    <mergeCell ref="B21:C21"/>
    <mergeCell ref="A13:C13"/>
    <mergeCell ref="A23:C23"/>
    <mergeCell ref="B14:C14"/>
  </mergeCells>
  <printOptions horizontalCentered="1" verticalCentered="1"/>
  <pageMargins left="0.39370078740157483" right="0.39370078740157483" top="0.39370078740157483" bottom="0.39370078740157483" header="0.27559055118110237" footer="0.27559055118110237"/>
  <pageSetup paperSize="9"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17" sqref="E17"/>
    </sheetView>
  </sheetViews>
  <sheetFormatPr baseColWidth="10" defaultRowHeight="12.75" x14ac:dyDescent="0.2"/>
  <cols>
    <col min="1" max="1" width="12.140625" bestFit="1" customWidth="1"/>
    <col min="2" max="2" width="13.85546875" bestFit="1" customWidth="1"/>
    <col min="3" max="3" width="11.28515625" bestFit="1" customWidth="1"/>
    <col min="5" max="5" width="14.28515625" customWidth="1"/>
    <col min="6" max="6" width="16.5703125" bestFit="1" customWidth="1"/>
  </cols>
  <sheetData>
    <row r="1" spans="1:6" ht="15" x14ac:dyDescent="0.25">
      <c r="A1" s="1" t="s">
        <v>0</v>
      </c>
      <c r="B1" s="1" t="s">
        <v>1</v>
      </c>
      <c r="C1" s="1" t="s">
        <v>2</v>
      </c>
      <c r="D1" s="1" t="s">
        <v>3</v>
      </c>
      <c r="E1" s="1" t="s">
        <v>4</v>
      </c>
      <c r="F1" s="1" t="s">
        <v>5</v>
      </c>
    </row>
    <row r="2" spans="1:6" x14ac:dyDescent="0.2">
      <c r="A2" s="2">
        <v>-200000</v>
      </c>
      <c r="B2" s="2">
        <v>42000</v>
      </c>
      <c r="C2" s="3">
        <v>1.9000000000000001</v>
      </c>
      <c r="D2" s="3">
        <v>3.3000000000000003</v>
      </c>
      <c r="E2" s="3">
        <f>A3</f>
        <v>42001</v>
      </c>
      <c r="F2" s="3">
        <f>B3</f>
        <v>48000</v>
      </c>
    </row>
    <row r="3" spans="1:6" x14ac:dyDescent="0.2">
      <c r="A3" s="2">
        <v>42001</v>
      </c>
      <c r="B3" s="2">
        <v>48000</v>
      </c>
      <c r="C3" s="3">
        <v>1.9000000000000001</v>
      </c>
      <c r="D3" s="3">
        <v>3.85</v>
      </c>
      <c r="E3" s="3">
        <f t="shared" ref="E3:E15" si="0">A4</f>
        <v>48001</v>
      </c>
      <c r="F3" s="3">
        <f t="shared" ref="F3:F15" si="1">B4</f>
        <v>54000</v>
      </c>
    </row>
    <row r="4" spans="1:6" x14ac:dyDescent="0.2">
      <c r="A4" s="2">
        <v>48001</v>
      </c>
      <c r="B4" s="2">
        <v>54000</v>
      </c>
      <c r="C4" s="3">
        <v>1.9000000000000001</v>
      </c>
      <c r="D4" s="3">
        <v>4.4000000000000004</v>
      </c>
      <c r="E4" s="3">
        <f t="shared" si="0"/>
        <v>54001</v>
      </c>
      <c r="F4" s="3">
        <f t="shared" si="1"/>
        <v>60000</v>
      </c>
    </row>
    <row r="5" spans="1:6" x14ac:dyDescent="0.2">
      <c r="A5" s="2">
        <v>54001</v>
      </c>
      <c r="B5" s="2">
        <v>60000</v>
      </c>
      <c r="C5" s="3">
        <v>1.9000000000000001</v>
      </c>
      <c r="D5" s="3">
        <v>4.95</v>
      </c>
      <c r="E5" s="3">
        <f t="shared" si="0"/>
        <v>60001</v>
      </c>
      <c r="F5" s="3">
        <f t="shared" si="1"/>
        <v>66000</v>
      </c>
    </row>
    <row r="6" spans="1:6" x14ac:dyDescent="0.2">
      <c r="A6" s="2">
        <v>60001</v>
      </c>
      <c r="B6" s="2">
        <v>66000</v>
      </c>
      <c r="C6" s="3">
        <v>1.9000000000000001</v>
      </c>
      <c r="D6" s="3">
        <v>5.5</v>
      </c>
      <c r="E6" s="3">
        <f t="shared" si="0"/>
        <v>66001</v>
      </c>
      <c r="F6" s="3">
        <f t="shared" si="1"/>
        <v>72000</v>
      </c>
    </row>
    <row r="7" spans="1:6" x14ac:dyDescent="0.2">
      <c r="A7" s="2">
        <v>66001</v>
      </c>
      <c r="B7" s="2">
        <v>72000</v>
      </c>
      <c r="C7" s="3">
        <v>3</v>
      </c>
      <c r="D7" s="3">
        <v>6.6000000000000005</v>
      </c>
      <c r="E7" s="3">
        <f t="shared" si="0"/>
        <v>72001</v>
      </c>
      <c r="F7" s="3">
        <f t="shared" si="1"/>
        <v>78000</v>
      </c>
    </row>
    <row r="8" spans="1:6" x14ac:dyDescent="0.2">
      <c r="A8" s="2">
        <v>72001</v>
      </c>
      <c r="B8" s="2">
        <v>78000</v>
      </c>
      <c r="C8" s="3">
        <v>4.1000000000000005</v>
      </c>
      <c r="D8" s="3">
        <v>7.7</v>
      </c>
      <c r="E8" s="3">
        <f t="shared" si="0"/>
        <v>78001</v>
      </c>
      <c r="F8" s="3">
        <f t="shared" si="1"/>
        <v>84000</v>
      </c>
    </row>
    <row r="9" spans="1:6" x14ac:dyDescent="0.2">
      <c r="A9" s="2">
        <v>78001</v>
      </c>
      <c r="B9" s="2">
        <v>84000</v>
      </c>
      <c r="C9" s="3">
        <v>5.2</v>
      </c>
      <c r="D9" s="3">
        <v>8.8000000000000007</v>
      </c>
      <c r="E9" s="3">
        <f t="shared" si="0"/>
        <v>84001</v>
      </c>
      <c r="F9" s="3">
        <f t="shared" si="1"/>
        <v>96000</v>
      </c>
    </row>
    <row r="10" spans="1:6" x14ac:dyDescent="0.2">
      <c r="A10" s="2">
        <v>84001</v>
      </c>
      <c r="B10" s="2">
        <v>96000</v>
      </c>
      <c r="C10" s="3">
        <v>6.8500000000000005</v>
      </c>
      <c r="D10" s="3">
        <v>10.450000000000001</v>
      </c>
      <c r="E10" s="3">
        <f t="shared" si="0"/>
        <v>96001</v>
      </c>
      <c r="F10" s="3">
        <f t="shared" si="1"/>
        <v>108000</v>
      </c>
    </row>
    <row r="11" spans="1:6" x14ac:dyDescent="0.2">
      <c r="A11" s="2">
        <v>96001</v>
      </c>
      <c r="B11" s="2">
        <v>108000</v>
      </c>
      <c r="C11" s="3">
        <v>8.5</v>
      </c>
      <c r="D11" s="3">
        <v>12.100000000000001</v>
      </c>
      <c r="E11" s="3">
        <f t="shared" si="0"/>
        <v>108001</v>
      </c>
      <c r="F11" s="3">
        <f t="shared" si="1"/>
        <v>132000</v>
      </c>
    </row>
    <row r="12" spans="1:6" x14ac:dyDescent="0.2">
      <c r="A12" s="2">
        <v>108001</v>
      </c>
      <c r="B12" s="2">
        <v>132000</v>
      </c>
      <c r="C12" s="3">
        <v>10.700000000000001</v>
      </c>
      <c r="D12" s="3">
        <v>14.3</v>
      </c>
      <c r="E12" s="3">
        <f t="shared" si="0"/>
        <v>132001</v>
      </c>
      <c r="F12" s="3">
        <f t="shared" si="1"/>
        <v>156000</v>
      </c>
    </row>
    <row r="13" spans="1:6" x14ac:dyDescent="0.2">
      <c r="A13" s="2">
        <v>132001</v>
      </c>
      <c r="B13" s="2">
        <v>156000</v>
      </c>
      <c r="C13" s="3">
        <v>13.450000000000001</v>
      </c>
      <c r="D13" s="3">
        <v>17.05</v>
      </c>
      <c r="E13" s="3">
        <f t="shared" si="0"/>
        <v>156001</v>
      </c>
      <c r="F13" s="3">
        <f t="shared" si="1"/>
        <v>180000</v>
      </c>
    </row>
    <row r="14" spans="1:6" x14ac:dyDescent="0.2">
      <c r="A14" s="2">
        <v>156001</v>
      </c>
      <c r="B14" s="2">
        <v>180000</v>
      </c>
      <c r="C14" s="3">
        <v>16.75</v>
      </c>
      <c r="D14" s="3">
        <v>20.350000000000001</v>
      </c>
      <c r="E14" s="3">
        <f t="shared" si="0"/>
        <v>180001</v>
      </c>
      <c r="F14" s="3">
        <f t="shared" si="1"/>
        <v>216000</v>
      </c>
    </row>
    <row r="15" spans="1:6" x14ac:dyDescent="0.2">
      <c r="A15" s="2">
        <v>180001</v>
      </c>
      <c r="B15" s="2">
        <v>216000</v>
      </c>
      <c r="C15" s="3">
        <v>20.6</v>
      </c>
      <c r="D15" s="3">
        <v>24.200000000000003</v>
      </c>
      <c r="E15" s="3">
        <f t="shared" si="0"/>
        <v>216001</v>
      </c>
      <c r="F15" s="3">
        <f t="shared" si="1"/>
        <v>10000000</v>
      </c>
    </row>
    <row r="16" spans="1:6" x14ac:dyDescent="0.2">
      <c r="A16" s="2">
        <v>216001</v>
      </c>
      <c r="B16" s="2">
        <v>10000000</v>
      </c>
      <c r="C16" s="3">
        <v>25</v>
      </c>
      <c r="D16" s="3">
        <v>28.6</v>
      </c>
      <c r="E16" s="3">
        <v>216001</v>
      </c>
      <c r="F16" s="3">
        <v>10000000</v>
      </c>
    </row>
    <row r="17" spans="5:6" x14ac:dyDescent="0.2">
      <c r="E17" s="3"/>
      <c r="F1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Calcul du tarif</vt:lpstr>
      <vt:lpstr>Feuil1</vt:lpstr>
      <vt:lpstr>'Calcul du tarif'!Druckbereich</vt:lpstr>
    </vt:vector>
  </TitlesOfParts>
  <Company>EPFL, CH-1015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Association mamans de jour</dc:creator>
  <cp:lastModifiedBy>Elsbeth Indermühle</cp:lastModifiedBy>
  <cp:lastPrinted>2021-09-21T12:44:53Z</cp:lastPrinted>
  <dcterms:created xsi:type="dcterms:W3CDTF">1999-11-16T12:08:08Z</dcterms:created>
  <dcterms:modified xsi:type="dcterms:W3CDTF">2022-04-05T14:17:34Z</dcterms:modified>
</cp:coreProperties>
</file>